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<sst xmlns="http://schemas.openxmlformats.org/spreadsheetml/2006/main" count="159" uniqueCount="84">
  <si>
    <t xml:space="preserve">ПРИЛОЖЕНИЕ  № 2</t>
  </si>
  <si>
    <t xml:space="preserve">к решению Совета  муниципального</t>
  </si>
  <si>
    <t xml:space="preserve">образования Северский муниципальный</t>
  </si>
  <si>
    <t xml:space="preserve">район Краснодарского края</t>
  </si>
  <si>
    <t xml:space="preserve">от ___________________ № ____ 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</si>
  <si>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</si>
  <si>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</si>
  <si>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</si>
  <si>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</si>
  <si>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</si>
  <si>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Бюджет, утвержденный решением Совета МО Северский муниципальный район Краснодарского края от 19.12.2024 №523 (в редакции от 25.12.2025 №39)</t>
  </si>
  <si>
    <t xml:space="preserve">Уточненная бюджетная роспись на 2025 год</t>
  </si>
  <si>
    <t xml:space="preserve">Исполнено 
за 2025 год </t>
  </si>
  <si>
    <t xml:space="preserve">Процент исполнения к уточненной бюджетной росписи на 2025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</si>
  <si>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</si>
  <si>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</si>
  <si>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</si>
  <si>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</si>
  <si>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</si>
  <si>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</si>
  <si>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</si>
  <si>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</si>
  <si>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</si>
  <si>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</si>
  <si>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</si>
  <si>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</si>
  <si>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</si>
  <si>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</si>
  <si>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</si>
  <si>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</si>
  <si>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</si>
  <si>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</si>
  <si>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</si>
  <si>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</si>
  <si>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</si>
  <si>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</si>
  <si>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</si>
  <si>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</si>
  <si>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</si>
  <si>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</si>
  <si>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</si>
  <si>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</si>
  <si>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</si>
  <si>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</si>
  <si>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</si>
  <si>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</si>
  <si>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</si>
  <si>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</si>
  <si>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</si>
  <si>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</si>
  <si>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</si>
  <si>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</si>
  <si>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</si>
  <si>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</si>
  <si>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</si>
  <si>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</si>
  <si>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</si>
  <si>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</si>
  <si>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</si>
  <si>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</si>
  <si>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</si>
  <si>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</si>
  <si>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</si>
  <si>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</si>
  <si>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</si>
  <si>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</si>
  <si>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</si>
  <si>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</si>
  <si>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</si>
  <si>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</si>
  <si>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</si>
  <si>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</si>
  <si>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</si>
  <si>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</si>
  <si>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</si>
  <si>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</si>
  <si>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</si>
  <si>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</si>
  <si>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</si>
  <si>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</si>
  <si>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</si>
  <si>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</si>
  <si>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Заместитель главы администрации (начальник финансового управления)</t>
  </si>
  <si>
    <t xml:space="preserve">К.В. 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</si>
</sst>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pageBreakPreview" topLeftCell="A52" colorId="64" zoomScale="95" zoomScaleNormal="100" zoomScalePageLayoutView="95" workbookViewId="0">
      <selection pane="topLeft" activeCell="E67" activeCellId="0" sqref="E67"/>
    </sheetView>
  </sheetViews>
  <sheetFormatPr defaultColWidth="9.796875" defaultRowHeight="13.8" customHeight="true" zeroHeight="false" outlineLevelRow="0" outlineLevelCol="0"/>
  <cols>
    <col collapsed="false" customWidth="true" hidden="false" outlineLevel="0" max="1" min="1" style="1" width="49.79"/>
    <col collapsed="false" customWidth="true" hidden="false" outlineLevel="0" max="3" min="2" style="2" width="5.71"/>
    <col collapsed="false" customWidth="true" hidden="false" outlineLevel="0" max="4" min="4" style="3" width="12.44"/>
    <col collapsed="false" customWidth="true" hidden="false" outlineLevel="0" max="6" min="5" style="1" width="12"/>
    <col collapsed="false" customWidth="false" hidden="false" outlineLevel="0" max="1022" min="7" style="1" width="9.79"/>
    <col collapsed="false" customWidth="true" hidden="false" outlineLevel="0" max="1024" min="1023" style="1" width="11.52"/>
    <col collapsed="false" customWidth="false" hidden="false" outlineLevel="0" max="16384" min="1025" style="1" width="9.79"/>
  </cols>
  <sheetData>
    <row r="1" customFormat="false" ht="13.8" hidden="false" customHeight="false" outlineLevel="0" collapsed="false">
      <c r="B1" s="4"/>
      <c r="C1" s="4"/>
      <c r="D1" s="4" t="s">
        <v>0</v>
      </c>
      <c r="E1" s="4"/>
      <c r="F1" s="4"/>
      <c r="G1" s="4"/>
    </row>
    <row r="2" customFormat="false" ht="13.8" hidden="false" customHeight="false" outlineLevel="0" collapsed="false">
      <c r="B2" s="4"/>
      <c r="C2" s="4"/>
      <c r="D2" s="4" t="s">
        <v>1</v>
      </c>
      <c r="E2" s="4"/>
      <c r="F2" s="4"/>
      <c r="G2" s="4"/>
    </row>
    <row r="3" customFormat="false" ht="13.8" hidden="false" customHeight="false" outlineLevel="0" collapsed="false">
      <c r="B3" s="4"/>
      <c r="C3" s="4"/>
      <c r="D3" s="4" t="s">
        <v>2</v>
      </c>
      <c r="E3" s="4"/>
      <c r="F3" s="4"/>
      <c r="G3" s="4"/>
    </row>
    <row r="4" customFormat="false" ht="13.8" hidden="false" customHeight="false" outlineLevel="0" collapsed="false">
      <c r="B4" s="4"/>
      <c r="C4" s="4"/>
      <c r="D4" s="4" t="s">
        <v>3</v>
      </c>
      <c r="E4" s="4"/>
      <c r="F4" s="4"/>
      <c r="G4" s="4"/>
    </row>
    <row r="5" customFormat="false" ht="21.2" hidden="false" customHeight="true" outlineLevel="0" collapsed="false">
      <c r="B5" s="4"/>
      <c r="C5" s="4"/>
      <c r="D5" s="4" t="s">
        <v>4</v>
      </c>
      <c r="E5" s="4"/>
      <c r="F5" s="4"/>
      <c r="G5" s="4"/>
    </row>
    <row r="8" customFormat="false" ht="46.5" hidden="false" customHeight="true" outlineLevel="0" collapsed="false">
      <c r="A8" s="5" t="s">
        <v>5</v>
      </c>
      <c r="B8" s="5"/>
      <c r="C8" s="5"/>
      <c r="D8" s="5"/>
      <c r="E8" s="5"/>
      <c r="F8" s="5"/>
      <c r="G8" s="5"/>
    </row>
    <row r="9" customFormat="false" ht="13.8" hidden="false" customHeight="false" outlineLevel="0" collapsed="false">
      <c r="D9" s="1"/>
      <c r="F9" s="6" t="s">
        <v>6</v>
      </c>
      <c r="G9" s="6"/>
    </row>
    <row r="10" customFormat="false" ht="131.15" hidden="false" customHeight="true" outlineLevel="0" collapsed="false">
      <c r="A10" s="7" t="s">
        <v>7</v>
      </c>
      <c r="B10" s="8" t="s">
        <v>8</v>
      </c>
      <c r="C10" s="8" t="s">
        <v>9</v>
      </c>
      <c r="D10" s="9" t="s">
        <v>10</v>
      </c>
      <c r="E10" s="9" t="s">
        <v>11</v>
      </c>
      <c r="F10" s="10" t="s">
        <v>12</v>
      </c>
      <c r="G10" s="10" t="s">
        <v>13</v>
      </c>
    </row>
    <row r="11" customFormat="false" ht="27.45" hidden="false" customHeight="true" outlineLevel="0" collapsed="false">
      <c r="A11" s="11" t="s">
        <v>14</v>
      </c>
      <c r="B11" s="12"/>
      <c r="C11" s="12"/>
      <c r="D11" s="13" t="n">
        <f aca="false">D13+D22+D24+D28+D39+D46+D51+D56+D61+D63+D34+D49+D37</f>
        <v>5332417.2</v>
      </c>
      <c r="E11" s="13" t="n">
        <f aca="false">E13+E22+E24+E28+E39+E46+E51+E56+E61+E63+E34+E49+E37</f>
        <v>5308436.6</v>
      </c>
      <c r="F11" s="13" t="n">
        <f aca="false">F13+F22+F24+F28+F39+F46+F51+F56+F61+F63+F34+F49+F37</f>
        <v>4916895.3</v>
      </c>
      <c r="G11" s="13" t="n">
        <f aca="false">F11/E11*100</f>
        <v>92.624169232802</v>
      </c>
    </row>
    <row r="12" customFormat="false" ht="15" hidden="false" customHeight="false" outlineLevel="0" collapsed="false">
      <c r="A12" s="14" t="s">
        <v>15</v>
      </c>
      <c r="B12" s="15"/>
      <c r="C12" s="15"/>
      <c r="D12" s="13"/>
      <c r="E12" s="13"/>
      <c r="F12" s="13"/>
      <c r="G12" s="13"/>
    </row>
    <row r="13" customFormat="false" ht="15" hidden="false" customHeight="false" outlineLevel="0" collapsed="false">
      <c r="A13" s="11" t="s">
        <v>16</v>
      </c>
      <c r="B13" s="16" t="s">
        <v>17</v>
      </c>
      <c r="C13" s="16" t="s">
        <v>18</v>
      </c>
      <c r="D13" s="13" t="n">
        <f aca="false">D14+D15+D16+D17+D18+D19+D20+D21</f>
        <v>385599.1</v>
      </c>
      <c r="E13" s="13" t="n">
        <f aca="false">E14+E15+E16+E17+E18+E19+E20+E21</f>
        <v>383606.7</v>
      </c>
      <c r="F13" s="13" t="n">
        <f aca="false">F14+F15+F16+F17+F18+F19+F20+F21</f>
        <v>367749.4</v>
      </c>
      <c r="G13" s="13" t="n">
        <f aca="false">F13/E13*100</f>
        <v>95.8662609386124</v>
      </c>
    </row>
    <row r="14" customFormat="false" ht="39.25" hidden="false" customHeight="false" outlineLevel="0" collapsed="false">
      <c r="A14" s="14" t="s">
        <v>19</v>
      </c>
      <c r="B14" s="17" t="s">
        <v>17</v>
      </c>
      <c r="C14" s="17" t="s">
        <v>20</v>
      </c>
      <c r="D14" s="18" t="n">
        <v>216.2</v>
      </c>
      <c r="E14" s="18" t="n">
        <v>216.2</v>
      </c>
      <c r="F14" s="18" t="n">
        <v>216.1</v>
      </c>
      <c r="G14" s="19" t="n">
        <f aca="false">F14/E14*100</f>
        <v>99.9537465309898</v>
      </c>
    </row>
    <row r="15" customFormat="false" ht="51.8" hidden="false" customHeight="false" outlineLevel="0" collapsed="false">
      <c r="A15" s="14" t="s">
        <v>21</v>
      </c>
      <c r="B15" s="20" t="s">
        <v>17</v>
      </c>
      <c r="C15" s="20" t="s">
        <v>22</v>
      </c>
      <c r="D15" s="18" t="n">
        <v>7392.6</v>
      </c>
      <c r="E15" s="18" t="n">
        <v>7392.6</v>
      </c>
      <c r="F15" s="18" t="n">
        <v>7294.2</v>
      </c>
      <c r="G15" s="19" t="n">
        <f aca="false">F15/E15*100</f>
        <v>98.6689392094798</v>
      </c>
    </row>
    <row r="16" customFormat="false" ht="51.8" hidden="false" customHeight="false" outlineLevel="0" collapsed="false">
      <c r="A16" s="21" t="s">
        <v>23</v>
      </c>
      <c r="B16" s="17" t="s">
        <v>17</v>
      </c>
      <c r="C16" s="17" t="s">
        <v>24</v>
      </c>
      <c r="D16" s="19" t="n">
        <v>160496.4</v>
      </c>
      <c r="E16" s="19" t="n">
        <v>160716.4</v>
      </c>
      <c r="F16" s="19" t="n">
        <v>159771.8</v>
      </c>
      <c r="G16" s="19" t="n">
        <f aca="false">F16/E16*100</f>
        <v>99.4122566209796</v>
      </c>
    </row>
    <row r="17" customFormat="false" ht="15" hidden="false" customHeight="false" outlineLevel="0" collapsed="false">
      <c r="A17" s="14" t="s">
        <v>25</v>
      </c>
      <c r="B17" s="17" t="s">
        <v>17</v>
      </c>
      <c r="C17" s="17" t="s">
        <v>26</v>
      </c>
      <c r="D17" s="19" t="n">
        <f aca="false">9.3+0.8</f>
        <v>10.1</v>
      </c>
      <c r="E17" s="19" t="n">
        <f aca="false">9.3+0.8</f>
        <v>10.1</v>
      </c>
      <c r="F17" s="19" t="n">
        <v>10.1</v>
      </c>
      <c r="G17" s="19" t="n">
        <f aca="false">F17/E17*100</f>
        <v>100</v>
      </c>
    </row>
    <row r="18" customFormat="false" ht="39.25" hidden="false" customHeight="false" outlineLevel="0" collapsed="false">
      <c r="A18" s="14" t="s">
        <v>27</v>
      </c>
      <c r="B18" s="17" t="s">
        <v>17</v>
      </c>
      <c r="C18" s="17" t="s">
        <v>28</v>
      </c>
      <c r="D18" s="19" t="n">
        <v>44133.8</v>
      </c>
      <c r="E18" s="19" t="n">
        <v>44133.8</v>
      </c>
      <c r="F18" s="19" t="n">
        <v>43346.7</v>
      </c>
      <c r="G18" s="19" t="n">
        <f aca="false">F18/E18*100</f>
        <v>98.2165596436291</v>
      </c>
    </row>
    <row r="19" customFormat="false" ht="15" hidden="false" customHeight="false" outlineLevel="0" collapsed="false">
      <c r="A19" s="22" t="s">
        <v>29</v>
      </c>
      <c r="B19" s="17" t="s">
        <v>17</v>
      </c>
      <c r="C19" s="17" t="s">
        <v>30</v>
      </c>
      <c r="D19" s="19" t="n">
        <v>6800</v>
      </c>
      <c r="E19" s="19" t="n">
        <v>6800</v>
      </c>
      <c r="F19" s="19" t="n">
        <v>6800</v>
      </c>
      <c r="G19" s="19" t="n">
        <f aca="false">F19/E19*100</f>
        <v>100</v>
      </c>
    </row>
    <row r="20" customFormat="false" ht="15" hidden="false" customHeight="false" outlineLevel="0" collapsed="false">
      <c r="A20" s="14" t="s">
        <v>31</v>
      </c>
      <c r="B20" s="17" t="s">
        <v>17</v>
      </c>
      <c r="C20" s="17" t="n">
        <v>11</v>
      </c>
      <c r="D20" s="19" t="n">
        <v>3491.3</v>
      </c>
      <c r="E20" s="19" t="n">
        <v>1278.9</v>
      </c>
      <c r="F20" s="19"/>
      <c r="G20" s="19" t="n">
        <f aca="false">F20/E20*100</f>
        <v>0</v>
      </c>
    </row>
    <row r="21" customFormat="false" ht="15" hidden="false" customHeight="false" outlineLevel="0" collapsed="false">
      <c r="A21" s="14" t="s">
        <v>32</v>
      </c>
      <c r="B21" s="17" t="s">
        <v>17</v>
      </c>
      <c r="C21" s="17" t="n">
        <v>13</v>
      </c>
      <c r="D21" s="19" t="n">
        <v>163058.7</v>
      </c>
      <c r="E21" s="19" t="n">
        <v>163058.7</v>
      </c>
      <c r="F21" s="19" t="n">
        <v>150310.5</v>
      </c>
      <c r="G21" s="19" t="n">
        <f aca="false">F21/E21*100</f>
        <v>92.1818339039867</v>
      </c>
    </row>
    <row r="22" customFormat="false" ht="15" hidden="false" customHeight="false" outlineLevel="0" collapsed="false">
      <c r="A22" s="11" t="s">
        <v>33</v>
      </c>
      <c r="B22" s="16" t="s">
        <v>20</v>
      </c>
      <c r="C22" s="16" t="s">
        <v>18</v>
      </c>
      <c r="D22" s="13" t="n">
        <f aca="false">D23</f>
        <v>40.4</v>
      </c>
      <c r="E22" s="13" t="n">
        <f aca="false">E23</f>
        <v>40.4</v>
      </c>
      <c r="F22" s="13" t="n">
        <f aca="false">F23</f>
        <v>40.4</v>
      </c>
      <c r="G22" s="13" t="n">
        <f aca="false">F22/E22*100</f>
        <v>100</v>
      </c>
    </row>
    <row r="23" customFormat="false" ht="15" hidden="false" customHeight="false" outlineLevel="0" collapsed="false">
      <c r="A23" s="14" t="s">
        <v>34</v>
      </c>
      <c r="B23" s="17" t="s">
        <v>20</v>
      </c>
      <c r="C23" s="17" t="s">
        <v>24</v>
      </c>
      <c r="D23" s="19" t="n">
        <v>40.4</v>
      </c>
      <c r="E23" s="19" t="n">
        <v>40.4</v>
      </c>
      <c r="F23" s="19" t="n">
        <v>40.4</v>
      </c>
      <c r="G23" s="19" t="n">
        <f aca="false">F23/E23*100</f>
        <v>100</v>
      </c>
    </row>
    <row r="24" customFormat="false" ht="26.7" hidden="false" customHeight="false" outlineLevel="0" collapsed="false">
      <c r="A24" s="11" t="s">
        <v>35</v>
      </c>
      <c r="B24" s="16" t="s">
        <v>22</v>
      </c>
      <c r="C24" s="16" t="s">
        <v>18</v>
      </c>
      <c r="D24" s="13" t="n">
        <f aca="false">D25+D26+D27</f>
        <v>90137.7</v>
      </c>
      <c r="E24" s="13" t="n">
        <f aca="false">E25+E26+E27</f>
        <v>91437.7</v>
      </c>
      <c r="F24" s="13" t="n">
        <f aca="false">F25+F26+F27</f>
        <v>87407</v>
      </c>
      <c r="G24" s="13" t="n">
        <f aca="false">F24/E24*100</f>
        <v>95.5918620000284</v>
      </c>
    </row>
    <row r="25" customFormat="false" ht="15" hidden="false" customHeight="false" outlineLevel="0" collapsed="false">
      <c r="A25" s="14" t="s">
        <v>36</v>
      </c>
      <c r="B25" s="17" t="s">
        <v>22</v>
      </c>
      <c r="C25" s="17" t="s">
        <v>37</v>
      </c>
      <c r="D25" s="19" t="n">
        <v>500</v>
      </c>
      <c r="E25" s="19" t="n">
        <v>500</v>
      </c>
      <c r="F25" s="19" t="n">
        <v>0</v>
      </c>
      <c r="G25" s="19" t="n">
        <f aca="false">F25/E25*100</f>
        <v>0</v>
      </c>
    </row>
    <row r="26" customFormat="false" ht="39.25" hidden="false" customHeight="false" outlineLevel="0" collapsed="false">
      <c r="A26" s="14" t="s">
        <v>38</v>
      </c>
      <c r="B26" s="17" t="s">
        <v>22</v>
      </c>
      <c r="C26" s="17" t="s">
        <v>39</v>
      </c>
      <c r="D26" s="19" t="n">
        <v>88648.7</v>
      </c>
      <c r="E26" s="19" t="n">
        <v>89948.7</v>
      </c>
      <c r="F26" s="19" t="n">
        <v>86458</v>
      </c>
      <c r="G26" s="19" t="n">
        <f aca="false">F26/E26*100</f>
        <v>96.1192324069164</v>
      </c>
    </row>
    <row r="27" customFormat="false" ht="26.7" hidden="false" customHeight="false" outlineLevel="0" collapsed="false">
      <c r="A27" s="14" t="s">
        <v>40</v>
      </c>
      <c r="B27" s="17" t="s">
        <v>22</v>
      </c>
      <c r="C27" s="17" t="n">
        <v>14</v>
      </c>
      <c r="D27" s="19" t="n">
        <v>989</v>
      </c>
      <c r="E27" s="19" t="n">
        <v>989</v>
      </c>
      <c r="F27" s="19" t="n">
        <v>949</v>
      </c>
      <c r="G27" s="19" t="n">
        <f aca="false">F27/E27*100</f>
        <v>95.9555106167846</v>
      </c>
    </row>
    <row r="28" customFormat="false" ht="15" hidden="false" customHeight="false" outlineLevel="0" collapsed="false">
      <c r="A28" s="11" t="s">
        <v>41</v>
      </c>
      <c r="B28" s="16" t="s">
        <v>24</v>
      </c>
      <c r="C28" s="16" t="s">
        <v>18</v>
      </c>
      <c r="D28" s="13" t="n">
        <f aca="false">D29+D30+D31+D32+D33</f>
        <v>49191.1</v>
      </c>
      <c r="E28" s="13" t="n">
        <f aca="false">E29+E30+E31+E32+E33</f>
        <v>48971.1</v>
      </c>
      <c r="F28" s="13" t="n">
        <f aca="false">F29+F30+F31+F32+F33</f>
        <v>46473.9</v>
      </c>
      <c r="G28" s="13" t="n">
        <f aca="false">F28/E28*100</f>
        <v>94.9006659029509</v>
      </c>
    </row>
    <row r="29" customFormat="false" ht="15" hidden="false" customHeight="false" outlineLevel="0" collapsed="false">
      <c r="A29" s="14" t="s">
        <v>42</v>
      </c>
      <c r="B29" s="17" t="s">
        <v>24</v>
      </c>
      <c r="C29" s="17" t="s">
        <v>26</v>
      </c>
      <c r="D29" s="19" t="n">
        <v>12259.1</v>
      </c>
      <c r="E29" s="19" t="n">
        <v>12259.1</v>
      </c>
      <c r="F29" s="19" t="n">
        <v>12258.7</v>
      </c>
      <c r="G29" s="19" t="n">
        <f aca="false">F29/E29*100</f>
        <v>99.996737117733</v>
      </c>
    </row>
    <row r="30" customFormat="false" ht="15" hidden="false" customHeight="false" outlineLevel="0" collapsed="false">
      <c r="A30" s="14" t="s">
        <v>43</v>
      </c>
      <c r="B30" s="17" t="s">
        <v>24</v>
      </c>
      <c r="C30" s="17" t="s">
        <v>44</v>
      </c>
      <c r="D30" s="19" t="n">
        <v>6477.8</v>
      </c>
      <c r="E30" s="19" t="n">
        <v>6477.8</v>
      </c>
      <c r="F30" s="19" t="n">
        <v>6477.8</v>
      </c>
      <c r="G30" s="19" t="n">
        <f aca="false">F30/E30*100</f>
        <v>100</v>
      </c>
    </row>
    <row r="31" customFormat="false" ht="15" hidden="false" customHeight="false" outlineLevel="0" collapsed="false">
      <c r="A31" s="14" t="s">
        <v>45</v>
      </c>
      <c r="B31" s="17" t="s">
        <v>24</v>
      </c>
      <c r="C31" s="17" t="s">
        <v>37</v>
      </c>
      <c r="D31" s="19" t="n">
        <f aca="false">3931+2371.1</f>
        <v>6302.1</v>
      </c>
      <c r="E31" s="19" t="n">
        <f aca="false">3931+2371.1</f>
        <v>6302.1</v>
      </c>
      <c r="F31" s="19" t="n">
        <v>6173.6</v>
      </c>
      <c r="G31" s="19" t="n">
        <f aca="false">F31/E31*100</f>
        <v>97.9609971279415</v>
      </c>
    </row>
    <row r="32" customFormat="false" ht="15" hidden="false" customHeight="false" outlineLevel="0" collapsed="false">
      <c r="A32" s="14" t="s">
        <v>46</v>
      </c>
      <c r="B32" s="17" t="s">
        <v>24</v>
      </c>
      <c r="C32" s="17" t="n">
        <v>10</v>
      </c>
      <c r="D32" s="19" t="n">
        <v>17472.9</v>
      </c>
      <c r="E32" s="19" t="n">
        <v>17472.9</v>
      </c>
      <c r="F32" s="19" t="n">
        <v>17447.5</v>
      </c>
      <c r="G32" s="19" t="n">
        <f aca="false">F32/E32*100</f>
        <v>99.8546320301724</v>
      </c>
    </row>
    <row r="33" customFormat="false" ht="26.7" hidden="false" customHeight="false" outlineLevel="0" collapsed="false">
      <c r="A33" s="14" t="s">
        <v>47</v>
      </c>
      <c r="B33" s="17" t="s">
        <v>24</v>
      </c>
      <c r="C33" s="17" t="n">
        <v>12</v>
      </c>
      <c r="D33" s="19" t="n">
        <v>6679.2</v>
      </c>
      <c r="E33" s="19" t="n">
        <v>6459.2</v>
      </c>
      <c r="F33" s="19" t="n">
        <v>4116.3</v>
      </c>
      <c r="G33" s="19" t="n">
        <f aca="false">F33/E33*100</f>
        <v>63.7277062174882</v>
      </c>
    </row>
    <row r="34" customFormat="false" ht="15" hidden="false" customHeight="false" outlineLevel="0" collapsed="false">
      <c r="A34" s="11" t="s">
        <v>48</v>
      </c>
      <c r="B34" s="16" t="s">
        <v>26</v>
      </c>
      <c r="C34" s="16" t="s">
        <v>18</v>
      </c>
      <c r="D34" s="13" t="n">
        <f aca="false">D36+D35</f>
        <v>232185.6</v>
      </c>
      <c r="E34" s="13" t="n">
        <f aca="false">E36+E35</f>
        <v>232185.6</v>
      </c>
      <c r="F34" s="13" t="n">
        <f aca="false">F36+F35</f>
        <v>44882.8</v>
      </c>
      <c r="G34" s="13" t="n">
        <f aca="false">F34/E34*100</f>
        <v>19.3305700267372</v>
      </c>
    </row>
    <row r="35" customFormat="false" ht="15" hidden="false" customHeight="false" outlineLevel="0" collapsed="false">
      <c r="A35" s="14" t="s">
        <v>49</v>
      </c>
      <c r="B35" s="17" t="s">
        <v>26</v>
      </c>
      <c r="C35" s="17" t="s">
        <v>20</v>
      </c>
      <c r="D35" s="19" t="n">
        <v>224306.6</v>
      </c>
      <c r="E35" s="19" t="n">
        <v>224306.6</v>
      </c>
      <c r="F35" s="19" t="n">
        <v>37231.3</v>
      </c>
      <c r="G35" s="19" t="n">
        <f aca="false">F35/E35*100</f>
        <v>16.5983970155136</v>
      </c>
    </row>
    <row r="36" customFormat="false" ht="15" hidden="false" customHeight="false" outlineLevel="0" collapsed="false">
      <c r="A36" s="14" t="s">
        <v>50</v>
      </c>
      <c r="B36" s="17" t="s">
        <v>26</v>
      </c>
      <c r="C36" s="17" t="s">
        <v>22</v>
      </c>
      <c r="D36" s="19" t="n">
        <v>7879</v>
      </c>
      <c r="E36" s="19" t="n">
        <v>7879</v>
      </c>
      <c r="F36" s="19" t="n">
        <v>7651.5</v>
      </c>
      <c r="G36" s="19" t="n">
        <f aca="false">F36/E36*100</f>
        <v>97.1125777382917</v>
      </c>
    </row>
    <row r="37" s="23" customFormat="true" ht="15" hidden="false" customHeight="false" outlineLevel="0" collapsed="false">
      <c r="A37" s="11" t="s">
        <v>51</v>
      </c>
      <c r="B37" s="16" t="s">
        <v>28</v>
      </c>
      <c r="C37" s="16" t="s">
        <v>18</v>
      </c>
      <c r="D37" s="13" t="n">
        <f aca="false">D38</f>
        <v>51493.3</v>
      </c>
      <c r="E37" s="13" t="n">
        <f aca="false">E38</f>
        <v>51493.3</v>
      </c>
      <c r="F37" s="13" t="n">
        <f aca="false">F38</f>
        <v>0</v>
      </c>
      <c r="G37" s="13" t="n">
        <f aca="false">F37/E37*100</f>
        <v>0</v>
      </c>
    </row>
    <row r="38" customFormat="false" ht="26.7" hidden="false" customHeight="false" outlineLevel="0" collapsed="false">
      <c r="A38" s="14" t="s">
        <v>52</v>
      </c>
      <c r="B38" s="17" t="s">
        <v>28</v>
      </c>
      <c r="C38" s="17" t="s">
        <v>26</v>
      </c>
      <c r="D38" s="19" t="n">
        <v>51493.3</v>
      </c>
      <c r="E38" s="19" t="n">
        <v>51493.3</v>
      </c>
      <c r="F38" s="19" t="n">
        <v>0</v>
      </c>
      <c r="G38" s="19" t="n">
        <f aca="false">F38/E38*100</f>
        <v>0</v>
      </c>
    </row>
    <row r="39" customFormat="false" ht="15" hidden="false" customHeight="false" outlineLevel="0" collapsed="false">
      <c r="A39" s="11" t="s">
        <v>53</v>
      </c>
      <c r="B39" s="16" t="s">
        <v>30</v>
      </c>
      <c r="C39" s="16" t="s">
        <v>18</v>
      </c>
      <c r="D39" s="13" t="n">
        <f aca="false">SUM(D40:D45)</f>
        <v>3651179</v>
      </c>
      <c r="E39" s="13" t="n">
        <f aca="false">SUM(E40:E45)</f>
        <v>3627148.5</v>
      </c>
      <c r="F39" s="13" t="n">
        <f aca="false">SUM(F40:F45)</f>
        <v>3515296</v>
      </c>
      <c r="G39" s="13" t="n">
        <f aca="false">F39/E39*100</f>
        <v>96.9162415048626</v>
      </c>
    </row>
    <row r="40" customFormat="false" ht="15" hidden="false" customHeight="false" outlineLevel="0" collapsed="false">
      <c r="A40" s="14" t="s">
        <v>54</v>
      </c>
      <c r="B40" s="17" t="s">
        <v>30</v>
      </c>
      <c r="C40" s="17" t="s">
        <v>17</v>
      </c>
      <c r="D40" s="19" t="n">
        <v>1070640</v>
      </c>
      <c r="E40" s="19" t="n">
        <v>1046609.5</v>
      </c>
      <c r="F40" s="19" t="n">
        <v>937019.7</v>
      </c>
      <c r="G40" s="19" t="n">
        <f aca="false">F40/E40*100</f>
        <v>89.5290650428837</v>
      </c>
    </row>
    <row r="41" customFormat="false" ht="15" hidden="false" customHeight="false" outlineLevel="0" collapsed="false">
      <c r="A41" s="14" t="s">
        <v>55</v>
      </c>
      <c r="B41" s="17" t="s">
        <v>30</v>
      </c>
      <c r="C41" s="17" t="s">
        <v>20</v>
      </c>
      <c r="D41" s="19" t="n">
        <v>2043745</v>
      </c>
      <c r="E41" s="19" t="n">
        <v>2043745</v>
      </c>
      <c r="F41" s="19" t="n">
        <v>2043744.6</v>
      </c>
      <c r="G41" s="19" t="n">
        <f aca="false">F41/E41*100</f>
        <v>99.9999804280867</v>
      </c>
    </row>
    <row r="42" customFormat="false" ht="15" hidden="false" customHeight="false" outlineLevel="0" collapsed="false">
      <c r="A42" s="14" t="s">
        <v>56</v>
      </c>
      <c r="B42" s="17" t="s">
        <v>30</v>
      </c>
      <c r="C42" s="17" t="s">
        <v>22</v>
      </c>
      <c r="D42" s="19" t="n">
        <v>250129</v>
      </c>
      <c r="E42" s="19" t="n">
        <v>250129</v>
      </c>
      <c r="F42" s="19" t="n">
        <v>249891.3</v>
      </c>
      <c r="G42" s="19" t="n">
        <f aca="false">F42/E42*100</f>
        <v>99.9049690359774</v>
      </c>
    </row>
    <row r="43" customFormat="false" ht="26.7" hidden="false" customHeight="false" outlineLevel="0" collapsed="false">
      <c r="A43" s="14" t="s">
        <v>57</v>
      </c>
      <c r="B43" s="17" t="s">
        <v>30</v>
      </c>
      <c r="C43" s="17" t="s">
        <v>26</v>
      </c>
      <c r="D43" s="19" t="n">
        <v>200</v>
      </c>
      <c r="E43" s="19" t="n">
        <v>200</v>
      </c>
      <c r="F43" s="19" t="n">
        <v>194.4</v>
      </c>
      <c r="G43" s="19" t="n">
        <f aca="false">F43/E43*100</f>
        <v>97.2</v>
      </c>
    </row>
    <row r="44" customFormat="false" ht="15" hidden="false" customHeight="false" outlineLevel="0" collapsed="false">
      <c r="A44" s="14" t="s">
        <v>58</v>
      </c>
      <c r="B44" s="17" t="s">
        <v>30</v>
      </c>
      <c r="C44" s="17" t="s">
        <v>30</v>
      </c>
      <c r="D44" s="19" t="n">
        <v>17986.7</v>
      </c>
      <c r="E44" s="19" t="n">
        <v>17986.7</v>
      </c>
      <c r="F44" s="19" t="n">
        <v>17957.7</v>
      </c>
      <c r="G44" s="19" t="n">
        <f aca="false">F44/E44*100</f>
        <v>99.8387697576543</v>
      </c>
    </row>
    <row r="45" customFormat="false" ht="15" hidden="false" customHeight="false" outlineLevel="0" collapsed="false">
      <c r="A45" s="14" t="s">
        <v>59</v>
      </c>
      <c r="B45" s="17" t="s">
        <v>30</v>
      </c>
      <c r="C45" s="17" t="s">
        <v>37</v>
      </c>
      <c r="D45" s="19" t="n">
        <v>268478.3</v>
      </c>
      <c r="E45" s="19" t="n">
        <v>268478.3</v>
      </c>
      <c r="F45" s="19" t="n">
        <v>266488.3</v>
      </c>
      <c r="G45" s="19" t="n">
        <f aca="false">F45/E45*100</f>
        <v>99.2587855331325</v>
      </c>
    </row>
    <row r="46" customFormat="false" ht="15" hidden="false" customHeight="false" outlineLevel="0" collapsed="false">
      <c r="A46" s="11" t="s">
        <v>60</v>
      </c>
      <c r="B46" s="16" t="s">
        <v>44</v>
      </c>
      <c r="C46" s="16" t="s">
        <v>18</v>
      </c>
      <c r="D46" s="13" t="n">
        <f aca="false">SUM(D47:D48)</f>
        <v>187045.4</v>
      </c>
      <c r="E46" s="13" t="n">
        <f aca="false">SUM(E47:E48)</f>
        <v>187045.4</v>
      </c>
      <c r="F46" s="13" t="n">
        <f aca="false">SUM(F47:F48)</f>
        <v>185513.7</v>
      </c>
      <c r="G46" s="13" t="n">
        <f aca="false">F46/E46*100</f>
        <v>99.1811079021457</v>
      </c>
    </row>
    <row r="47" customFormat="false" ht="15" hidden="false" customHeight="false" outlineLevel="0" collapsed="false">
      <c r="A47" s="14" t="s">
        <v>61</v>
      </c>
      <c r="B47" s="17" t="s">
        <v>44</v>
      </c>
      <c r="C47" s="17" t="s">
        <v>17</v>
      </c>
      <c r="D47" s="19" t="n">
        <v>137208.9</v>
      </c>
      <c r="E47" s="19" t="n">
        <v>137208.9</v>
      </c>
      <c r="F47" s="19" t="n">
        <v>135708.5</v>
      </c>
      <c r="G47" s="19" t="n">
        <f aca="false">F47/E47*100</f>
        <v>98.9064849291846</v>
      </c>
    </row>
    <row r="48" customFormat="false" ht="26.7" hidden="false" customHeight="false" outlineLevel="0" collapsed="false">
      <c r="A48" s="14" t="s">
        <v>62</v>
      </c>
      <c r="B48" s="17" t="s">
        <v>44</v>
      </c>
      <c r="C48" s="17" t="s">
        <v>24</v>
      </c>
      <c r="D48" s="19" t="n">
        <v>49836.5</v>
      </c>
      <c r="E48" s="19" t="n">
        <v>49836.5</v>
      </c>
      <c r="F48" s="19" t="n">
        <v>49805.2</v>
      </c>
      <c r="G48" s="19" t="n">
        <f aca="false">F48/E48*100</f>
        <v>99.9371946264284</v>
      </c>
    </row>
    <row r="49" s="23" customFormat="true" ht="15" hidden="false" customHeight="false" outlineLevel="0" collapsed="false">
      <c r="A49" s="11" t="s">
        <v>63</v>
      </c>
      <c r="B49" s="16" t="s">
        <v>37</v>
      </c>
      <c r="C49" s="16" t="s">
        <v>18</v>
      </c>
      <c r="D49" s="13" t="n">
        <f aca="false">D50</f>
        <v>40385.6</v>
      </c>
      <c r="E49" s="13" t="n">
        <f aca="false">E50</f>
        <v>40385.6</v>
      </c>
      <c r="F49" s="13" t="n">
        <f aca="false">F50</f>
        <v>37355.7</v>
      </c>
      <c r="G49" s="13" t="n">
        <f aca="false">F49/E49*100</f>
        <v>92.4975733924963</v>
      </c>
    </row>
    <row r="50" customFormat="false" ht="15" hidden="false" customHeight="false" outlineLevel="0" collapsed="false">
      <c r="A50" s="14" t="s">
        <v>64</v>
      </c>
      <c r="B50" s="17" t="s">
        <v>37</v>
      </c>
      <c r="C50" s="17" t="s">
        <v>20</v>
      </c>
      <c r="D50" s="19" t="n">
        <v>40385.6</v>
      </c>
      <c r="E50" s="19" t="n">
        <v>40385.6</v>
      </c>
      <c r="F50" s="19" t="n">
        <v>37355.7</v>
      </c>
      <c r="G50" s="19" t="n">
        <f aca="false">F50/E50*100</f>
        <v>92.4975733924963</v>
      </c>
    </row>
    <row r="51" customFormat="false" ht="15" hidden="false" customHeight="false" outlineLevel="0" collapsed="false">
      <c r="A51" s="11" t="s">
        <v>65</v>
      </c>
      <c r="B51" s="16" t="n">
        <v>10</v>
      </c>
      <c r="C51" s="16" t="s">
        <v>18</v>
      </c>
      <c r="D51" s="13" t="n">
        <f aca="false">SUM(D52:D55)</f>
        <v>351289.3</v>
      </c>
      <c r="E51" s="13" t="n">
        <f aca="false">SUM(E52:E55)</f>
        <v>351339.2</v>
      </c>
      <c r="F51" s="13" t="n">
        <f aca="false">SUM(F52:F55)</f>
        <v>338201.2</v>
      </c>
      <c r="G51" s="13" t="n">
        <f aca="false">F51/E51*100</f>
        <v>96.2605937509962</v>
      </c>
    </row>
    <row r="52" customFormat="false" ht="15" hidden="false" customHeight="false" outlineLevel="0" collapsed="false">
      <c r="A52" s="14" t="s">
        <v>66</v>
      </c>
      <c r="B52" s="17" t="n">
        <v>10</v>
      </c>
      <c r="C52" s="17" t="s">
        <v>17</v>
      </c>
      <c r="D52" s="19" t="n">
        <v>13776.8</v>
      </c>
      <c r="E52" s="19" t="n">
        <v>13776.8</v>
      </c>
      <c r="F52" s="19" t="n">
        <v>13723.8</v>
      </c>
      <c r="G52" s="19" t="n">
        <f aca="false">F52/E52*100</f>
        <v>99.6152952790198</v>
      </c>
    </row>
    <row r="53" customFormat="false" ht="15" hidden="false" customHeight="false" outlineLevel="0" collapsed="false">
      <c r="A53" s="14" t="s">
        <v>67</v>
      </c>
      <c r="B53" s="17" t="n">
        <v>10</v>
      </c>
      <c r="C53" s="17" t="s">
        <v>22</v>
      </c>
      <c r="D53" s="19" t="n">
        <f aca="false">68775.3+7000</f>
        <v>75775.3</v>
      </c>
      <c r="E53" s="19" t="n">
        <f aca="false">68775.3+7000</f>
        <v>75775.3</v>
      </c>
      <c r="F53" s="19" t="n">
        <v>70944.1</v>
      </c>
      <c r="G53" s="19" t="n">
        <f aca="false">F53/E53*100</f>
        <v>93.6243076569806</v>
      </c>
    </row>
    <row r="54" customFormat="false" ht="15" hidden="false" customHeight="false" outlineLevel="0" collapsed="false">
      <c r="A54" s="14" t="s">
        <v>68</v>
      </c>
      <c r="B54" s="17" t="n">
        <v>10</v>
      </c>
      <c r="C54" s="17" t="s">
        <v>24</v>
      </c>
      <c r="D54" s="19" t="n">
        <v>247658</v>
      </c>
      <c r="E54" s="19" t="n">
        <v>247707.9</v>
      </c>
      <c r="F54" s="19" t="n">
        <v>239480.5</v>
      </c>
      <c r="G54" s="19" t="n">
        <f aca="false">F54/E54*100</f>
        <v>96.6785879659066</v>
      </c>
    </row>
    <row r="55" customFormat="false" ht="15" hidden="false" customHeight="false" outlineLevel="0" collapsed="false">
      <c r="A55" s="14" t="s">
        <v>69</v>
      </c>
      <c r="B55" s="17" t="n">
        <v>10</v>
      </c>
      <c r="C55" s="17" t="s">
        <v>28</v>
      </c>
      <c r="D55" s="19" t="n">
        <v>14079.2</v>
      </c>
      <c r="E55" s="19" t="n">
        <v>14079.2</v>
      </c>
      <c r="F55" s="19" t="n">
        <v>14052.8</v>
      </c>
      <c r="G55" s="19" t="n">
        <f aca="false">F55/E55*100</f>
        <v>99.8124893459856</v>
      </c>
    </row>
    <row r="56" customFormat="false" ht="15" hidden="false" customHeight="false" outlineLevel="0" collapsed="false">
      <c r="A56" s="11" t="s">
        <v>70</v>
      </c>
      <c r="B56" s="16" t="n">
        <v>11</v>
      </c>
      <c r="C56" s="16" t="s">
        <v>18</v>
      </c>
      <c r="D56" s="13" t="n">
        <f aca="false">SUM(D57:D60)</f>
        <v>239889.2</v>
      </c>
      <c r="E56" s="13" t="n">
        <f aca="false">SUM(E57:E60)</f>
        <v>239889.2</v>
      </c>
      <c r="F56" s="13" t="n">
        <f aca="false">SUM(F57:F60)</f>
        <v>239081.4</v>
      </c>
      <c r="G56" s="13" t="n">
        <f aca="false">F56/E56*100</f>
        <v>99.6632612055899</v>
      </c>
    </row>
    <row r="57" customFormat="false" ht="15" hidden="false" customHeight="false" outlineLevel="0" collapsed="false">
      <c r="A57" s="14" t="s">
        <v>71</v>
      </c>
      <c r="B57" s="17" t="n">
        <v>11</v>
      </c>
      <c r="C57" s="17" t="s">
        <v>17</v>
      </c>
      <c r="D57" s="19" t="n">
        <v>2305.4</v>
      </c>
      <c r="E57" s="19" t="n">
        <v>2305.4</v>
      </c>
      <c r="F57" s="19" t="n">
        <v>2305.4</v>
      </c>
      <c r="G57" s="19" t="n">
        <f aca="false">F57/E57*100</f>
        <v>100</v>
      </c>
    </row>
    <row r="58" customFormat="false" ht="15" hidden="false" customHeight="false" outlineLevel="0" collapsed="false">
      <c r="A58" s="14" t="s">
        <v>72</v>
      </c>
      <c r="B58" s="17" t="n">
        <v>11</v>
      </c>
      <c r="C58" s="17" t="s">
        <v>20</v>
      </c>
      <c r="D58" s="19" t="n">
        <v>6605.5</v>
      </c>
      <c r="E58" s="19" t="n">
        <v>6605.5</v>
      </c>
      <c r="F58" s="19" t="n">
        <v>6378.1</v>
      </c>
      <c r="G58" s="19" t="n">
        <f aca="false">F58/E58*100</f>
        <v>96.5574142759821</v>
      </c>
    </row>
    <row r="59" customFormat="false" ht="15" hidden="false" customHeight="false" outlineLevel="0" collapsed="false">
      <c r="A59" s="14" t="s">
        <v>73</v>
      </c>
      <c r="B59" s="17" t="s">
        <v>74</v>
      </c>
      <c r="C59" s="17" t="s">
        <v>22</v>
      </c>
      <c r="D59" s="19" t="n">
        <v>223522.7</v>
      </c>
      <c r="E59" s="19" t="n">
        <v>223522.7</v>
      </c>
      <c r="F59" s="19" t="n">
        <v>222985.9</v>
      </c>
      <c r="G59" s="19" t="n">
        <f aca="false">F59/E59*100</f>
        <v>99.7598454206217</v>
      </c>
    </row>
    <row r="60" customFormat="false" ht="26.7" hidden="false" customHeight="false" outlineLevel="0" collapsed="false">
      <c r="A60" s="14" t="s">
        <v>75</v>
      </c>
      <c r="B60" s="17" t="n">
        <v>11</v>
      </c>
      <c r="C60" s="17" t="s">
        <v>26</v>
      </c>
      <c r="D60" s="19" t="n">
        <v>7455.6</v>
      </c>
      <c r="E60" s="19" t="n">
        <v>7455.6</v>
      </c>
      <c r="F60" s="19" t="n">
        <v>7412</v>
      </c>
      <c r="G60" s="19" t="n">
        <f aca="false">F60/E60*100</f>
        <v>99.4152046783626</v>
      </c>
    </row>
    <row r="61" customFormat="false" ht="26.7" hidden="false" customHeight="false" outlineLevel="0" collapsed="false">
      <c r="A61" s="11" t="s">
        <v>76</v>
      </c>
      <c r="B61" s="16" t="n">
        <v>13</v>
      </c>
      <c r="C61" s="16" t="s">
        <v>18</v>
      </c>
      <c r="D61" s="13" t="n">
        <f aca="false">D62</f>
        <v>1.1</v>
      </c>
      <c r="E61" s="13" t="n">
        <f aca="false">E62</f>
        <v>1.1</v>
      </c>
      <c r="F61" s="13" t="n">
        <f aca="false">F62</f>
        <v>1</v>
      </c>
      <c r="G61" s="19" t="n">
        <f aca="false">F61/E61*100</f>
        <v>90.9090909090909</v>
      </c>
    </row>
    <row r="62" customFormat="false" ht="26.7" hidden="false" customHeight="false" outlineLevel="0" collapsed="false">
      <c r="A62" s="24" t="s">
        <v>77</v>
      </c>
      <c r="B62" s="17" t="n">
        <v>13</v>
      </c>
      <c r="C62" s="17" t="s">
        <v>17</v>
      </c>
      <c r="D62" s="19" t="n">
        <v>1.1</v>
      </c>
      <c r="E62" s="19" t="n">
        <v>1.1</v>
      </c>
      <c r="F62" s="19" t="n">
        <v>1</v>
      </c>
      <c r="G62" s="19" t="n">
        <f aca="false">F62/E62*100</f>
        <v>90.9090909090909</v>
      </c>
    </row>
    <row r="63" customFormat="false" ht="39.25" hidden="false" customHeight="false" outlineLevel="0" collapsed="false">
      <c r="A63" s="25" t="s">
        <v>78</v>
      </c>
      <c r="B63" s="16" t="n">
        <v>14</v>
      </c>
      <c r="C63" s="16" t="s">
        <v>18</v>
      </c>
      <c r="D63" s="13" t="n">
        <f aca="false">D64+D65</f>
        <v>53980.4</v>
      </c>
      <c r="E63" s="13" t="n">
        <f aca="false">E64+E65</f>
        <v>54892.8</v>
      </c>
      <c r="F63" s="13" t="n">
        <f aca="false">F64+F65</f>
        <v>54892.8</v>
      </c>
      <c r="G63" s="13" t="n">
        <f aca="false">F63/E63*100</f>
        <v>100</v>
      </c>
    </row>
    <row r="64" customFormat="false" ht="39.25" hidden="false" customHeight="false" outlineLevel="0" collapsed="false">
      <c r="A64" s="24" t="s">
        <v>79</v>
      </c>
      <c r="B64" s="17" t="n">
        <v>14</v>
      </c>
      <c r="C64" s="17" t="s">
        <v>17</v>
      </c>
      <c r="D64" s="19" t="n">
        <v>5000</v>
      </c>
      <c r="E64" s="19" t="n">
        <v>5000</v>
      </c>
      <c r="F64" s="19" t="n">
        <v>5000</v>
      </c>
      <c r="G64" s="19" t="n">
        <f aca="false">F64/E64*100</f>
        <v>100</v>
      </c>
    </row>
    <row r="65" customFormat="false" ht="26.7" hidden="false" customHeight="false" outlineLevel="0" collapsed="false">
      <c r="A65" s="24" t="s">
        <v>80</v>
      </c>
      <c r="B65" s="17" t="s">
        <v>81</v>
      </c>
      <c r="C65" s="17" t="s">
        <v>22</v>
      </c>
      <c r="D65" s="19" t="n">
        <v>48980.4</v>
      </c>
      <c r="E65" s="19" t="n">
        <v>49892.8</v>
      </c>
      <c r="F65" s="19" t="n">
        <v>49892.8</v>
      </c>
      <c r="G65" s="19" t="n">
        <f aca="false">F65/E65*100</f>
        <v>100</v>
      </c>
    </row>
    <row r="66" s="26" customFormat="true" ht="17.35" hidden="false" customHeight="false" outlineLevel="0" collapsed="false">
      <c r="B66" s="27"/>
      <c r="C66" s="27"/>
      <c r="D66" s="28"/>
    </row>
    <row r="67" customFormat="false" ht="25.9" hidden="false" customHeight="true" outlineLevel="0" collapsed="false"/>
    <row r="68" s="29" customFormat="true" ht="32.95" hidden="false" customHeight="true" outlineLevel="0" collapsed="false">
      <c r="A68" s="29" t="s">
        <v>82</v>
      </c>
      <c r="B68" s="27"/>
      <c r="C68" s="30"/>
      <c r="D68" s="30"/>
      <c r="E68" s="31"/>
      <c r="F68" s="31" t="s">
        <v>83</v>
      </c>
      <c r="G68" s="31"/>
    </row>
    <row r="70" customFormat="false" ht="13.8" hidden="false" customHeight="false" outlineLevel="0" collapsed="false"/>
    <row r="1048576" customFormat="false" ht="13.8" hidden="false" customHeight="false" outlineLevel="0" collapsed="false"/>
  </sheetData>
  <mergeCells count="9">
    <mergeCell ref="D1:G1"/>
    <mergeCell ref="D2:G2"/>
    <mergeCell ref="D3:G3"/>
    <mergeCell ref="D4:G4"/>
    <mergeCell ref="D5:G5"/>
    <mergeCell ref="A8:G8"/>
    <mergeCell ref="F9:G9"/>
    <mergeCell ref="C68:D68"/>
    <mergeCell ref="F68:G68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809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2026-02-19T12:37:11Z</cp:lastPrinted>
  <dcterms:modified xsi:type="dcterms:W3CDTF">2026-02-19T14:29:43Z</dcterms:modified>
  <cp:revision>250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